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2" activeTab="0"/>
  </bookViews>
  <sheets>
    <sheet name="калькул. №1" sheetId="1" r:id="rId1"/>
    <sheet name="калькул. №2" sheetId="2" r:id="rId2"/>
    <sheet name="калькул. №2а" sheetId="3" r:id="rId3"/>
  </sheets>
  <definedNames/>
  <calcPr fullCalcOnLoad="1"/>
</workbook>
</file>

<file path=xl/sharedStrings.xml><?xml version="1.0" encoding="utf-8"?>
<sst xmlns="http://schemas.openxmlformats.org/spreadsheetml/2006/main" count="106" uniqueCount="50">
  <si>
    <t>№ п/п</t>
  </si>
  <si>
    <t>Статьи затрат</t>
  </si>
  <si>
    <t>Ед. изм</t>
  </si>
  <si>
    <t>Справка с места жительства и о составе семьи</t>
  </si>
  <si>
    <t>Заявление о выдаче (замене) паспорта</t>
  </si>
  <si>
    <t>Материалы</t>
  </si>
  <si>
    <t>Основная з/пл. с премией</t>
  </si>
  <si>
    <t>Дополнительная з/пл.</t>
  </si>
  <si>
    <t>Накл.расходы</t>
  </si>
  <si>
    <t>Итого себест-ть</t>
  </si>
  <si>
    <t>Прибыль</t>
  </si>
  <si>
    <t>Цена</t>
  </si>
  <si>
    <t>Действующий тариф</t>
  </si>
  <si>
    <t>Сведения  о физических лицах  по месту жительства в налоговую инспекцию</t>
  </si>
  <si>
    <t>Справка в нотариальную контору на умершего, в фонд пенсионного страхования</t>
  </si>
  <si>
    <t>Адресный листок прибытия  Ф-2</t>
  </si>
  <si>
    <t>Заявление о регистрации  по месту жительства Ф-6</t>
  </si>
  <si>
    <t>Карточка  о регистрации по месту жительства Ф-9</t>
  </si>
  <si>
    <t>Заявление о регистрации по месту пребывания Ф-1</t>
  </si>
  <si>
    <t>руб.</t>
  </si>
  <si>
    <t>Адресный листок убытия   Ф-7</t>
  </si>
  <si>
    <t>Поквартирная карточка    Ф-10</t>
  </si>
  <si>
    <t>Итого себестоимость</t>
  </si>
  <si>
    <t>Начисления на з/пл. 20,2%</t>
  </si>
  <si>
    <t>"УТВЕРЖДАЮ"</t>
  </si>
  <si>
    <t xml:space="preserve">Директор </t>
  </si>
  <si>
    <t>ООО "УправКом РЭУ №6"</t>
  </si>
  <si>
    <t>НА УСЛУГИ ПРЕДОСТАВЛЯЕНИЯ СПРАВОК НАСЕЛЕНИЮ</t>
  </si>
  <si>
    <t>Ед. изм.</t>
  </si>
  <si>
    <t>КАЛЬКУЛЯЦИЯ № 1</t>
  </si>
  <si>
    <t>Листок и  отрывной талон к листку статистического учета миграции             Ф-12</t>
  </si>
  <si>
    <t>Свидетельство о регистрации детей</t>
  </si>
  <si>
    <t xml:space="preserve">на услуги предоставляемые населению работниками  </t>
  </si>
  <si>
    <t>ООО "УправКом РЭУ №6" (паспортный стол)</t>
  </si>
  <si>
    <t>Заявление на приватизацию квартиры</t>
  </si>
  <si>
    <t xml:space="preserve">РАБОТНИКАМИ ООО "УправКом РЭУ №6" </t>
  </si>
  <si>
    <t>КАЛЬКУЛЯЦИЯ № 2 (паспортный стол)</t>
  </si>
  <si>
    <t>КАЛЬКУЛЯЦИЯ № 2а (паспортный стол)</t>
  </si>
  <si>
    <t>Направление в военкомат</t>
  </si>
  <si>
    <t>Свидетельство по месту жительства</t>
  </si>
  <si>
    <t>Свидетельство по месту пребывания</t>
  </si>
  <si>
    <t xml:space="preserve">   "УТВЕРЖДАЮ"</t>
  </si>
  <si>
    <t>____________ А.Ф.Белоусов</t>
  </si>
  <si>
    <t>Гл. экономист ООО "Управляющая Компания РЭУ №6"                                                   Н.А.Губина</t>
  </si>
  <si>
    <t>Гл. экономист ООО "Управляющая Компания РЭУ №6"                                       Н.А.Губина</t>
  </si>
  <si>
    <t>____________ А.Ф. Белоусов</t>
  </si>
  <si>
    <t>Гл. экономист ООО "Управляющая Компания РЭУ №6"                                            Н.А.Губина</t>
  </si>
  <si>
    <t>Выписка из домовой книги</t>
  </si>
  <si>
    <t>"01" октября 2014г.</t>
  </si>
  <si>
    <t>"01"октября 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</si>
</sst>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vertical="top"/>
    </xf>
    <xf numFmtId="0" fontId="40" fillId="0" borderId="11" xfId="0" applyFont="1" applyBorder="1" applyAlignment="1">
      <alignment vertical="top" wrapText="1"/>
    </xf>
    <xf numFmtId="0" fontId="40" fillId="0" borderId="10" xfId="0" applyFont="1" applyBorder="1" applyAlignment="1">
      <alignment vertical="top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3.140625" style="27" customWidth="1"/>
    <col min="2" max="2" width="16.00390625" style="27" customWidth="1"/>
    <col min="3" max="3" width="6.00390625" style="27" customWidth="1"/>
    <col min="4" max="4" width="11.28125" style="27" customWidth="1"/>
    <col min="5" max="5" width="10.8515625" style="27" customWidth="1"/>
    <col min="6" max="7" width="9.140625" style="27" customWidth="1"/>
    <col min="8" max="8" width="8.421875" style="27" customWidth="1"/>
    <col min="9" max="9" width="8.28125" style="27" customWidth="1"/>
    <col min="10" max="10" width="8.140625" style="27" customWidth="1"/>
    <col min="11" max="11" width="9.421875" style="27" customWidth="1"/>
    <col min="12" max="14" width="9.140625" style="27" customWidth="1"/>
    <col min="15" max="15" width="9.140625" style="30" customWidth="1"/>
    <col min="16" max="16384" width="9.140625" style="27" customWidth="1"/>
  </cols>
  <sheetData>
    <row r="1" spans="12:14" ht="15.75">
      <c r="L1" s="42" t="s">
        <v>24</v>
      </c>
      <c r="M1" s="42"/>
      <c r="N1" s="42"/>
    </row>
    <row r="2" spans="12:14" ht="15.75">
      <c r="L2" s="43" t="s">
        <v>25</v>
      </c>
      <c r="M2" s="43"/>
      <c r="N2" s="43"/>
    </row>
    <row r="3" spans="12:14" ht="15.75">
      <c r="L3" s="43" t="s">
        <v>26</v>
      </c>
      <c r="M3" s="43"/>
      <c r="N3" s="43"/>
    </row>
    <row r="4" spans="12:14" ht="15.75">
      <c r="L4" s="43" t="s">
        <v>42</v>
      </c>
      <c r="M4" s="43"/>
      <c r="N4" s="43"/>
    </row>
    <row r="5" spans="12:14" ht="15.75">
      <c r="L5" s="43" t="s">
        <v>48</v>
      </c>
      <c r="M5" s="43"/>
      <c r="N5" s="43"/>
    </row>
    <row r="6" spans="12:14" ht="15.75">
      <c r="L6" s="15"/>
      <c r="M6" s="15"/>
      <c r="N6" s="15"/>
    </row>
    <row r="7" spans="1:15" ht="15.75" customHeight="1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32" customFormat="1" ht="15.75" customHeight="1">
      <c r="A8" s="46" t="s">
        <v>32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32" customFormat="1" ht="15.75" customHeight="1">
      <c r="A9" s="47" t="s">
        <v>33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32" customFormat="1" ht="15.75" customHeight="1">
      <c r="A10" s="34"/>
      <c r="B10" s="34"/>
      <c r="C10" s="34"/>
      <c r="D10" s="33"/>
      <c r="E10" s="33"/>
      <c r="F10" s="34"/>
      <c r="G10" s="34"/>
      <c r="H10" s="33"/>
      <c r="I10" s="33"/>
      <c r="J10" s="33"/>
      <c r="K10" s="33"/>
      <c r="L10" s="33"/>
      <c r="M10" s="33"/>
      <c r="N10" s="33"/>
      <c r="O10" s="33"/>
    </row>
    <row r="11" spans="1:15" s="28" customFormat="1" ht="100.5" customHeight="1">
      <c r="A11" s="25" t="s">
        <v>0</v>
      </c>
      <c r="B11" s="26" t="s">
        <v>1</v>
      </c>
      <c r="C11" s="25" t="s">
        <v>2</v>
      </c>
      <c r="D11" s="4" t="s">
        <v>13</v>
      </c>
      <c r="E11" s="4" t="s">
        <v>14</v>
      </c>
      <c r="F11" s="3" t="s">
        <v>3</v>
      </c>
      <c r="G11" s="3" t="s">
        <v>4</v>
      </c>
      <c r="H11" s="4" t="s">
        <v>15</v>
      </c>
      <c r="I11" s="4" t="s">
        <v>20</v>
      </c>
      <c r="J11" s="4" t="s">
        <v>21</v>
      </c>
      <c r="K11" s="5" t="s">
        <v>30</v>
      </c>
      <c r="L11" s="4" t="s">
        <v>16</v>
      </c>
      <c r="M11" s="4" t="s">
        <v>18</v>
      </c>
      <c r="N11" s="4" t="s">
        <v>17</v>
      </c>
      <c r="O11" s="4" t="s">
        <v>31</v>
      </c>
    </row>
    <row r="12" spans="1:15" ht="15.75">
      <c r="A12" s="1">
        <v>1</v>
      </c>
      <c r="B12" s="1">
        <v>2</v>
      </c>
      <c r="C12" s="1">
        <v>3</v>
      </c>
      <c r="D12" s="12">
        <v>4</v>
      </c>
      <c r="E12" s="12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2">
        <v>11</v>
      </c>
      <c r="L12" s="1">
        <v>12</v>
      </c>
      <c r="M12" s="1">
        <v>13</v>
      </c>
      <c r="N12" s="1">
        <v>14</v>
      </c>
      <c r="O12" s="31">
        <v>15</v>
      </c>
    </row>
    <row r="13" spans="1:15" ht="15.75">
      <c r="A13" s="10">
        <v>1</v>
      </c>
      <c r="B13" s="6" t="s">
        <v>5</v>
      </c>
      <c r="C13" s="7" t="s">
        <v>19</v>
      </c>
      <c r="D13" s="11">
        <v>1.9</v>
      </c>
      <c r="E13" s="11">
        <v>1.05</v>
      </c>
      <c r="F13" s="11">
        <v>0.7</v>
      </c>
      <c r="G13" s="11">
        <v>2.9</v>
      </c>
      <c r="H13" s="11">
        <v>1.3</v>
      </c>
      <c r="I13" s="11">
        <v>1.3</v>
      </c>
      <c r="J13" s="11">
        <v>3.3</v>
      </c>
      <c r="K13" s="11">
        <v>1.9</v>
      </c>
      <c r="L13" s="11">
        <v>1.05</v>
      </c>
      <c r="M13" s="11">
        <v>1.05</v>
      </c>
      <c r="N13" s="11">
        <v>2.9</v>
      </c>
      <c r="O13" s="11">
        <v>1.3</v>
      </c>
    </row>
    <row r="14" spans="1:15" s="29" customFormat="1" ht="27" customHeight="1">
      <c r="A14" s="10">
        <f>A13+1</f>
        <v>2</v>
      </c>
      <c r="B14" s="8" t="s">
        <v>6</v>
      </c>
      <c r="C14" s="7" t="s">
        <v>19</v>
      </c>
      <c r="D14" s="11">
        <v>6.5</v>
      </c>
      <c r="E14" s="11">
        <f>11*0.74</f>
        <v>8.14</v>
      </c>
      <c r="F14" s="11">
        <v>6.5</v>
      </c>
      <c r="G14" s="11">
        <f>10*0.74</f>
        <v>7.4</v>
      </c>
      <c r="H14" s="11">
        <f>6*0.74</f>
        <v>4.4399999999999995</v>
      </c>
      <c r="I14" s="11">
        <f>6*0.74</f>
        <v>4.4399999999999995</v>
      </c>
      <c r="J14" s="11">
        <v>5.1</v>
      </c>
      <c r="K14" s="11">
        <v>6.5</v>
      </c>
      <c r="L14" s="11">
        <v>6.5</v>
      </c>
      <c r="M14" s="11">
        <v>6.5</v>
      </c>
      <c r="N14" s="11">
        <v>3.2</v>
      </c>
      <c r="O14" s="11">
        <v>4.44</v>
      </c>
    </row>
    <row r="15" spans="1:15" s="29" customFormat="1" ht="27.75" customHeight="1">
      <c r="A15" s="10">
        <f aca="true" t="shared" si="0" ref="A15:A20">A14+1</f>
        <v>3</v>
      </c>
      <c r="B15" s="8" t="s">
        <v>7</v>
      </c>
      <c r="C15" s="7" t="s">
        <v>19</v>
      </c>
      <c r="D15" s="11">
        <f>D14*0.086</f>
        <v>0.5589999999999999</v>
      </c>
      <c r="E15" s="11">
        <f aca="true" t="shared" si="1" ref="E15:O15">E14*0.086</f>
        <v>0.70004</v>
      </c>
      <c r="F15" s="11">
        <f t="shared" si="1"/>
        <v>0.5589999999999999</v>
      </c>
      <c r="G15" s="11">
        <f t="shared" si="1"/>
        <v>0.6364</v>
      </c>
      <c r="H15" s="11">
        <f t="shared" si="1"/>
        <v>0.3818399999999999</v>
      </c>
      <c r="I15" s="11">
        <f>I14*0.086</f>
        <v>0.3818399999999999</v>
      </c>
      <c r="J15" s="11">
        <f t="shared" si="1"/>
        <v>0.43859999999999993</v>
      </c>
      <c r="K15" s="11">
        <f>K14*0.086</f>
        <v>0.5589999999999999</v>
      </c>
      <c r="L15" s="11">
        <f t="shared" si="1"/>
        <v>0.5589999999999999</v>
      </c>
      <c r="M15" s="11">
        <f>M14*0.086</f>
        <v>0.5589999999999999</v>
      </c>
      <c r="N15" s="11">
        <f t="shared" si="1"/>
        <v>0.2752</v>
      </c>
      <c r="O15" s="11">
        <f t="shared" si="1"/>
        <v>0.38184</v>
      </c>
    </row>
    <row r="16" spans="1:15" s="29" customFormat="1" ht="27.75" customHeight="1">
      <c r="A16" s="10">
        <f t="shared" si="0"/>
        <v>4</v>
      </c>
      <c r="B16" s="8" t="s">
        <v>23</v>
      </c>
      <c r="C16" s="7" t="s">
        <v>19</v>
      </c>
      <c r="D16" s="11">
        <f>(D14+D15)*0.202</f>
        <v>1.425918</v>
      </c>
      <c r="E16" s="11">
        <f aca="true" t="shared" si="2" ref="E16:O16">(E14+E15)*0.202</f>
        <v>1.7856880800000001</v>
      </c>
      <c r="F16" s="11">
        <f t="shared" si="2"/>
        <v>1.425918</v>
      </c>
      <c r="G16" s="11">
        <f t="shared" si="2"/>
        <v>1.6233528000000002</v>
      </c>
      <c r="H16" s="11">
        <f t="shared" si="2"/>
        <v>0.9740116799999998</v>
      </c>
      <c r="I16" s="11">
        <f>(I14+I15)*0.202</f>
        <v>0.9740116799999998</v>
      </c>
      <c r="J16" s="11">
        <f t="shared" si="2"/>
        <v>1.1187972</v>
      </c>
      <c r="K16" s="11">
        <f>(K14+K15)*0.202</f>
        <v>1.425918</v>
      </c>
      <c r="L16" s="11">
        <f t="shared" si="2"/>
        <v>1.425918</v>
      </c>
      <c r="M16" s="11">
        <f>(M14+M15)*0.202</f>
        <v>1.425918</v>
      </c>
      <c r="N16" s="11">
        <f t="shared" si="2"/>
        <v>0.7019904</v>
      </c>
      <c r="O16" s="11">
        <f t="shared" si="2"/>
        <v>0.9740116800000003</v>
      </c>
    </row>
    <row r="17" spans="1:15" s="29" customFormat="1" ht="15.75">
      <c r="A17" s="10">
        <f t="shared" si="0"/>
        <v>5</v>
      </c>
      <c r="B17" s="6" t="s">
        <v>8</v>
      </c>
      <c r="C17" s="7" t="s">
        <v>19</v>
      </c>
      <c r="D17" s="11">
        <v>2.86</v>
      </c>
      <c r="E17" s="11">
        <v>4.65</v>
      </c>
      <c r="F17" s="11">
        <f>(F14+F15+F16)*0.412</f>
        <v>3.495786216</v>
      </c>
      <c r="G17" s="11">
        <v>4</v>
      </c>
      <c r="H17" s="11">
        <v>3</v>
      </c>
      <c r="I17" s="11">
        <v>3</v>
      </c>
      <c r="J17" s="11">
        <v>2.86</v>
      </c>
      <c r="K17" s="11">
        <v>2.86</v>
      </c>
      <c r="L17" s="11">
        <f>(L14+L15+L16)*0.412</f>
        <v>3.495786216</v>
      </c>
      <c r="M17" s="11">
        <f>(M14+M15+M16)*0.412</f>
        <v>3.495786216</v>
      </c>
      <c r="N17" s="11">
        <v>3</v>
      </c>
      <c r="O17" s="11">
        <v>3</v>
      </c>
    </row>
    <row r="18" spans="1:15" s="29" customFormat="1" ht="16.5" customHeight="1">
      <c r="A18" s="10">
        <f t="shared" si="0"/>
        <v>6</v>
      </c>
      <c r="B18" s="6" t="s">
        <v>9</v>
      </c>
      <c r="C18" s="7" t="s">
        <v>19</v>
      </c>
      <c r="D18" s="11">
        <f>SUM(D13:D17)</f>
        <v>13.244917999999998</v>
      </c>
      <c r="E18" s="11">
        <f aca="true" t="shared" si="3" ref="E18:O18">SUM(E13:E17)</f>
        <v>16.32572808</v>
      </c>
      <c r="F18" s="11">
        <f t="shared" si="3"/>
        <v>12.680704215999999</v>
      </c>
      <c r="G18" s="11">
        <f t="shared" si="3"/>
        <v>16.559752800000002</v>
      </c>
      <c r="H18" s="11">
        <f t="shared" si="3"/>
        <v>10.095851679999999</v>
      </c>
      <c r="I18" s="11">
        <f>SUM(I13:I17)</f>
        <v>10.095851679999999</v>
      </c>
      <c r="J18" s="11">
        <f t="shared" si="3"/>
        <v>12.817397199999997</v>
      </c>
      <c r="K18" s="11">
        <f>SUM(K13:K17)</f>
        <v>13.244917999999998</v>
      </c>
      <c r="L18" s="11">
        <f t="shared" si="3"/>
        <v>13.030704216</v>
      </c>
      <c r="M18" s="11">
        <f>SUM(M13:M17)</f>
        <v>13.030704216</v>
      </c>
      <c r="N18" s="11">
        <f t="shared" si="3"/>
        <v>10.0771904</v>
      </c>
      <c r="O18" s="11">
        <f t="shared" si="3"/>
        <v>10.09585168</v>
      </c>
    </row>
    <row r="19" spans="1:15" s="29" customFormat="1" ht="15.75" customHeight="1">
      <c r="A19" s="10">
        <f t="shared" si="0"/>
        <v>7</v>
      </c>
      <c r="B19" s="6" t="s">
        <v>10</v>
      </c>
      <c r="C19" s="7" t="s">
        <v>19</v>
      </c>
      <c r="D19" s="11">
        <f>D18*0.5</f>
        <v>6.622458999999999</v>
      </c>
      <c r="E19" s="11">
        <f aca="true" t="shared" si="4" ref="E19:O19">E18*0.5</f>
        <v>8.16286404</v>
      </c>
      <c r="F19" s="11">
        <f t="shared" si="4"/>
        <v>6.340352107999999</v>
      </c>
      <c r="G19" s="11">
        <f t="shared" si="4"/>
        <v>8.279876400000001</v>
      </c>
      <c r="H19" s="11">
        <f t="shared" si="4"/>
        <v>5.0479258399999996</v>
      </c>
      <c r="I19" s="11">
        <f>I18*0.5</f>
        <v>5.0479258399999996</v>
      </c>
      <c r="J19" s="11">
        <f t="shared" si="4"/>
        <v>6.408698599999998</v>
      </c>
      <c r="K19" s="11">
        <f>K18*0.5</f>
        <v>6.622458999999999</v>
      </c>
      <c r="L19" s="11">
        <f t="shared" si="4"/>
        <v>6.515352108</v>
      </c>
      <c r="M19" s="11">
        <f>M18*0.5</f>
        <v>6.515352108</v>
      </c>
      <c r="N19" s="11">
        <f t="shared" si="4"/>
        <v>5.0385952</v>
      </c>
      <c r="O19" s="11">
        <f t="shared" si="4"/>
        <v>5.04792584</v>
      </c>
    </row>
    <row r="20" spans="1:15" s="29" customFormat="1" ht="15.75">
      <c r="A20" s="10">
        <f t="shared" si="0"/>
        <v>8</v>
      </c>
      <c r="B20" s="6" t="s">
        <v>11</v>
      </c>
      <c r="C20" s="7" t="s">
        <v>19</v>
      </c>
      <c r="D20" s="11">
        <f>D18+D19</f>
        <v>19.867376999999998</v>
      </c>
      <c r="E20" s="11">
        <f aca="true" t="shared" si="5" ref="E20:O20">E18+E19</f>
        <v>24.48859212</v>
      </c>
      <c r="F20" s="11">
        <f t="shared" si="5"/>
        <v>19.021056324</v>
      </c>
      <c r="G20" s="11">
        <f t="shared" si="5"/>
        <v>24.839629200000005</v>
      </c>
      <c r="H20" s="11">
        <v>15.15</v>
      </c>
      <c r="I20" s="11">
        <v>15.15</v>
      </c>
      <c r="J20" s="11">
        <f t="shared" si="5"/>
        <v>19.226095799999996</v>
      </c>
      <c r="K20" s="11">
        <f>K18+K19</f>
        <v>19.867376999999998</v>
      </c>
      <c r="L20" s="11">
        <f t="shared" si="5"/>
        <v>19.546056324</v>
      </c>
      <c r="M20" s="11">
        <f>M18+M19</f>
        <v>19.546056324</v>
      </c>
      <c r="N20" s="11">
        <f t="shared" si="5"/>
        <v>15.115785599999999</v>
      </c>
      <c r="O20" s="11">
        <f t="shared" si="5"/>
        <v>15.14377752</v>
      </c>
    </row>
    <row r="21" spans="1:15" s="29" customFormat="1" ht="27.75" customHeight="1">
      <c r="A21" s="10">
        <v>9</v>
      </c>
      <c r="B21" s="6" t="s">
        <v>12</v>
      </c>
      <c r="C21" s="7" t="s">
        <v>19</v>
      </c>
      <c r="D21" s="11">
        <v>20</v>
      </c>
      <c r="E21" s="11">
        <v>25</v>
      </c>
      <c r="F21" s="11">
        <v>20</v>
      </c>
      <c r="G21" s="11">
        <v>25</v>
      </c>
      <c r="H21" s="11">
        <v>15</v>
      </c>
      <c r="I21" s="11">
        <v>15</v>
      </c>
      <c r="J21" s="11">
        <v>20</v>
      </c>
      <c r="K21" s="11">
        <v>20</v>
      </c>
      <c r="L21" s="11">
        <v>20</v>
      </c>
      <c r="M21" s="11">
        <v>20</v>
      </c>
      <c r="N21" s="11">
        <v>15</v>
      </c>
      <c r="O21" s="11">
        <v>15</v>
      </c>
    </row>
    <row r="24" spans="2:11" ht="15">
      <c r="B24" s="44" t="s">
        <v>43</v>
      </c>
      <c r="C24" s="44"/>
      <c r="D24" s="44"/>
      <c r="E24" s="44"/>
      <c r="F24" s="44"/>
      <c r="G24" s="44"/>
      <c r="H24" s="44"/>
      <c r="I24" s="44"/>
      <c r="J24" s="44"/>
      <c r="K24" s="44"/>
    </row>
    <row r="33" spans="2:4" ht="15">
      <c r="B33" s="41"/>
      <c r="C33" s="41"/>
      <c r="D33" s="41"/>
    </row>
    <row r="34" spans="2:4" ht="15">
      <c r="B34" s="41"/>
      <c r="C34" s="41"/>
      <c r="D34" s="41"/>
    </row>
    <row r="35" spans="2:4" ht="15">
      <c r="B35" s="41"/>
      <c r="C35" s="41"/>
      <c r="D35" s="41"/>
    </row>
    <row r="36" spans="2:4" ht="15">
      <c r="B36" s="41"/>
      <c r="C36" s="41"/>
      <c r="D36" s="41"/>
    </row>
  </sheetData>
  <sheetProtection/>
  <mergeCells count="13">
    <mergeCell ref="B36:D36"/>
    <mergeCell ref="L1:N1"/>
    <mergeCell ref="L2:N2"/>
    <mergeCell ref="L3:N3"/>
    <mergeCell ref="L4:N4"/>
    <mergeCell ref="L5:N5"/>
    <mergeCell ref="B24:K24"/>
    <mergeCell ref="A7:O7"/>
    <mergeCell ref="A8:O8"/>
    <mergeCell ref="A9:O9"/>
    <mergeCell ref="B33:D33"/>
    <mergeCell ref="B34:D34"/>
    <mergeCell ref="B35:D35"/>
  </mergeCells>
  <printOptions/>
  <pageMargins left="0.3937007874015748" right="0.3937007874015748" top="0.7874015748031497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.7109375" style="0" customWidth="1"/>
    <col min="2" max="2" width="42.7109375" style="0" customWidth="1"/>
    <col min="3" max="3" width="9.28125" style="0" customWidth="1"/>
    <col min="4" max="4" width="23.8515625" style="0" customWidth="1"/>
    <col min="5" max="5" width="27.28125" style="0" customWidth="1"/>
  </cols>
  <sheetData>
    <row r="1" spans="1:5" ht="15.75">
      <c r="A1" s="9"/>
      <c r="B1" s="9"/>
      <c r="C1" s="9"/>
      <c r="E1" s="14" t="s">
        <v>24</v>
      </c>
    </row>
    <row r="2" spans="1:5" ht="15.75">
      <c r="A2" s="9"/>
      <c r="B2" s="9"/>
      <c r="C2" s="9"/>
      <c r="E2" s="15" t="s">
        <v>25</v>
      </c>
    </row>
    <row r="3" spans="1:5" ht="15.75">
      <c r="A3" s="9"/>
      <c r="B3" s="9"/>
      <c r="C3" s="9"/>
      <c r="E3" s="15" t="s">
        <v>26</v>
      </c>
    </row>
    <row r="4" spans="1:5" ht="15.75">
      <c r="A4" s="9"/>
      <c r="B4" s="9"/>
      <c r="C4" s="9"/>
      <c r="E4" s="38" t="s">
        <v>42</v>
      </c>
    </row>
    <row r="5" spans="1:5" ht="15.75">
      <c r="A5" s="9"/>
      <c r="B5" s="9"/>
      <c r="C5" s="9"/>
      <c r="E5" s="40" t="s">
        <v>49</v>
      </c>
    </row>
    <row r="6" spans="1:5" ht="15.75">
      <c r="A6" s="9"/>
      <c r="B6" s="9"/>
      <c r="C6" s="9"/>
      <c r="D6" s="9"/>
      <c r="E6" s="9"/>
    </row>
    <row r="7" spans="1:5" ht="15.75">
      <c r="A7" s="42" t="s">
        <v>36</v>
      </c>
      <c r="B7" s="42"/>
      <c r="C7" s="42"/>
      <c r="D7" s="42"/>
      <c r="E7" s="42"/>
    </row>
    <row r="8" spans="1:5" ht="15.75">
      <c r="A8" s="42" t="s">
        <v>27</v>
      </c>
      <c r="B8" s="42"/>
      <c r="C8" s="42"/>
      <c r="D8" s="42"/>
      <c r="E8" s="42"/>
    </row>
    <row r="9" spans="1:5" ht="15.75">
      <c r="A9" s="42" t="s">
        <v>35</v>
      </c>
      <c r="B9" s="42"/>
      <c r="C9" s="42"/>
      <c r="D9" s="42"/>
      <c r="E9" s="42"/>
    </row>
    <row r="10" spans="1:5" ht="15.75">
      <c r="A10" s="9"/>
      <c r="B10" s="9"/>
      <c r="C10" s="9"/>
      <c r="D10" s="14"/>
      <c r="E10" s="9"/>
    </row>
    <row r="11" spans="1:5" ht="15.75">
      <c r="A11" s="9"/>
      <c r="B11" s="9"/>
      <c r="C11" s="9"/>
      <c r="D11" s="9"/>
      <c r="E11" s="9"/>
    </row>
    <row r="12" spans="1:5" ht="31.5">
      <c r="A12" s="21" t="s">
        <v>0</v>
      </c>
      <c r="B12" s="21" t="s">
        <v>1</v>
      </c>
      <c r="C12" s="21" t="s">
        <v>28</v>
      </c>
      <c r="D12" s="10" t="s">
        <v>47</v>
      </c>
      <c r="E12" s="10" t="s">
        <v>34</v>
      </c>
    </row>
    <row r="13" spans="1:5" ht="15.75">
      <c r="A13" s="10">
        <v>1</v>
      </c>
      <c r="B13" s="10">
        <v>2</v>
      </c>
      <c r="C13" s="10">
        <v>3</v>
      </c>
      <c r="D13" s="10">
        <v>4</v>
      </c>
      <c r="E13" s="16">
        <v>5</v>
      </c>
    </row>
    <row r="14" spans="1:5" ht="15.75">
      <c r="A14" s="10">
        <v>1</v>
      </c>
      <c r="B14" s="13" t="s">
        <v>5</v>
      </c>
      <c r="C14" s="10" t="s">
        <v>19</v>
      </c>
      <c r="D14" s="11">
        <v>1.05</v>
      </c>
      <c r="E14" s="22">
        <v>1.84</v>
      </c>
    </row>
    <row r="15" spans="1:5" ht="15.75">
      <c r="A15" s="16">
        <f>A14+1</f>
        <v>2</v>
      </c>
      <c r="B15" s="18" t="s">
        <v>6</v>
      </c>
      <c r="C15" s="16" t="s">
        <v>19</v>
      </c>
      <c r="D15" s="17">
        <v>15.5</v>
      </c>
      <c r="E15" s="17">
        <v>15.5</v>
      </c>
    </row>
    <row r="16" spans="1:5" ht="15.75">
      <c r="A16" s="10">
        <f aca="true" t="shared" si="0" ref="A16:A21">A15+1</f>
        <v>3</v>
      </c>
      <c r="B16" s="19" t="s">
        <v>7</v>
      </c>
      <c r="C16" s="10" t="s">
        <v>19</v>
      </c>
      <c r="D16" s="11">
        <f>D15*0.086</f>
        <v>1.333</v>
      </c>
      <c r="E16" s="11">
        <f>E15*0.086</f>
        <v>1.333</v>
      </c>
    </row>
    <row r="17" spans="1:5" ht="15.75">
      <c r="A17" s="16">
        <f t="shared" si="0"/>
        <v>4</v>
      </c>
      <c r="B17" s="18" t="s">
        <v>23</v>
      </c>
      <c r="C17" s="16" t="s">
        <v>19</v>
      </c>
      <c r="D17" s="17">
        <f>(D15+D16)*0.202</f>
        <v>3.400266</v>
      </c>
      <c r="E17" s="17">
        <f>(E15+E16)*0.202</f>
        <v>3.400266</v>
      </c>
    </row>
    <row r="18" spans="1:5" ht="15.75">
      <c r="A18" s="10">
        <f t="shared" si="0"/>
        <v>5</v>
      </c>
      <c r="B18" s="13" t="s">
        <v>8</v>
      </c>
      <c r="C18" s="10" t="s">
        <v>19</v>
      </c>
      <c r="D18" s="11">
        <f>(D15+D16+D17)*0.412</f>
        <v>8.336105592</v>
      </c>
      <c r="E18" s="11">
        <f>(E15+E16+E17)*0.412</f>
        <v>8.336105592</v>
      </c>
    </row>
    <row r="19" spans="1:5" ht="15.75">
      <c r="A19" s="10">
        <f t="shared" si="0"/>
        <v>6</v>
      </c>
      <c r="B19" s="13" t="s">
        <v>22</v>
      </c>
      <c r="C19" s="10">
        <v>8.45</v>
      </c>
      <c r="D19" s="11">
        <v>29.73</v>
      </c>
      <c r="E19" s="11">
        <f>SUM(E14:E18)</f>
        <v>30.409371591999996</v>
      </c>
    </row>
    <row r="20" spans="1:5" ht="15.75">
      <c r="A20" s="10">
        <f t="shared" si="0"/>
        <v>7</v>
      </c>
      <c r="B20" s="13" t="s">
        <v>10</v>
      </c>
      <c r="C20" s="10" t="s">
        <v>19</v>
      </c>
      <c r="D20" s="11">
        <f>D19*0.5</f>
        <v>14.865</v>
      </c>
      <c r="E20" s="11">
        <f>E19*0.5</f>
        <v>15.204685795999998</v>
      </c>
    </row>
    <row r="21" spans="1:5" ht="15.75">
      <c r="A21" s="10">
        <f t="shared" si="0"/>
        <v>8</v>
      </c>
      <c r="B21" s="13" t="s">
        <v>11</v>
      </c>
      <c r="C21" s="10" t="s">
        <v>19</v>
      </c>
      <c r="D21" s="11">
        <f>D19+D20</f>
        <v>44.595</v>
      </c>
      <c r="E21" s="11">
        <f>E19+E20</f>
        <v>45.61405738799999</v>
      </c>
    </row>
    <row r="22" spans="1:5" ht="15.75">
      <c r="A22" s="16">
        <v>9</v>
      </c>
      <c r="B22" s="20" t="s">
        <v>12</v>
      </c>
      <c r="C22" s="16" t="s">
        <v>19</v>
      </c>
      <c r="D22" s="17">
        <v>45</v>
      </c>
      <c r="E22" s="17">
        <v>45</v>
      </c>
    </row>
    <row r="23" spans="1:5" ht="15.75">
      <c r="A23" s="9"/>
      <c r="B23" s="9"/>
      <c r="C23" s="9"/>
      <c r="D23" s="9"/>
      <c r="E23" s="9"/>
    </row>
    <row r="24" spans="1:5" ht="15.75">
      <c r="A24" s="9"/>
      <c r="B24" s="9"/>
      <c r="C24" s="9"/>
      <c r="D24" s="9"/>
      <c r="E24" s="9"/>
    </row>
    <row r="25" spans="1:5" ht="15.75">
      <c r="A25" s="43" t="s">
        <v>44</v>
      </c>
      <c r="B25" s="43"/>
      <c r="C25" s="43"/>
      <c r="D25" s="43"/>
      <c r="E25" s="43"/>
    </row>
    <row r="35" spans="2:15" s="27" customFormat="1" ht="15">
      <c r="B35" s="41"/>
      <c r="C35" s="41"/>
      <c r="D35" s="41"/>
      <c r="O35" s="30"/>
    </row>
    <row r="36" spans="2:15" s="27" customFormat="1" ht="15">
      <c r="B36" s="41"/>
      <c r="C36" s="41"/>
      <c r="D36" s="41"/>
      <c r="O36" s="30"/>
    </row>
    <row r="37" spans="2:15" s="27" customFormat="1" ht="15">
      <c r="B37" s="41"/>
      <c r="C37" s="41"/>
      <c r="D37" s="41"/>
      <c r="O37" s="30"/>
    </row>
    <row r="38" spans="2:15" s="27" customFormat="1" ht="15">
      <c r="B38" s="41"/>
      <c r="C38" s="41"/>
      <c r="D38" s="41"/>
      <c r="O38" s="30"/>
    </row>
  </sheetData>
  <sheetProtection/>
  <mergeCells count="8">
    <mergeCell ref="B36:D36"/>
    <mergeCell ref="B37:D37"/>
    <mergeCell ref="B38:D38"/>
    <mergeCell ref="A7:E7"/>
    <mergeCell ref="A8:E8"/>
    <mergeCell ref="A9:E9"/>
    <mergeCell ref="A25:E25"/>
    <mergeCell ref="B35:D3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8" sqref="A8:F8"/>
    </sheetView>
  </sheetViews>
  <sheetFormatPr defaultColWidth="9.140625" defaultRowHeight="15"/>
  <cols>
    <col min="1" max="1" width="6.7109375" style="0" customWidth="1"/>
    <col min="2" max="2" width="42.7109375" style="0" customWidth="1"/>
    <col min="3" max="3" width="9.28125" style="0" customWidth="1"/>
    <col min="4" max="6" width="22.28125" style="0" customWidth="1"/>
  </cols>
  <sheetData>
    <row r="1" spans="1:5" ht="15.75">
      <c r="A1" s="9"/>
      <c r="B1" s="9"/>
      <c r="C1" s="9"/>
      <c r="E1" s="23" t="s">
        <v>41</v>
      </c>
    </row>
    <row r="2" spans="1:5" ht="15.75">
      <c r="A2" s="9"/>
      <c r="B2" s="9"/>
      <c r="C2" s="9"/>
      <c r="E2" s="24" t="s">
        <v>25</v>
      </c>
    </row>
    <row r="3" spans="1:5" ht="15.75">
      <c r="A3" s="9"/>
      <c r="B3" s="9"/>
      <c r="C3" s="9"/>
      <c r="E3" s="24" t="s">
        <v>26</v>
      </c>
    </row>
    <row r="4" spans="1:5" ht="15.75">
      <c r="A4" s="9"/>
      <c r="B4" s="9"/>
      <c r="C4" s="9"/>
      <c r="E4" s="39" t="s">
        <v>45</v>
      </c>
    </row>
    <row r="5" spans="1:5" ht="15.75">
      <c r="A5" s="9"/>
      <c r="B5" s="9"/>
      <c r="C5" s="9"/>
      <c r="E5" s="40" t="s">
        <v>48</v>
      </c>
    </row>
    <row r="6" spans="1:5" ht="15.75">
      <c r="A6" s="9"/>
      <c r="B6" s="9"/>
      <c r="C6" s="9"/>
      <c r="D6" s="9"/>
      <c r="E6" s="9"/>
    </row>
    <row r="7" spans="1:6" ht="15.75">
      <c r="A7" s="42" t="s">
        <v>37</v>
      </c>
      <c r="B7" s="42"/>
      <c r="C7" s="42"/>
      <c r="D7" s="42"/>
      <c r="E7" s="42"/>
      <c r="F7" s="42"/>
    </row>
    <row r="8" spans="1:6" ht="15.75">
      <c r="A8" s="42" t="s">
        <v>27</v>
      </c>
      <c r="B8" s="42"/>
      <c r="C8" s="42"/>
      <c r="D8" s="42"/>
      <c r="E8" s="42"/>
      <c r="F8" s="42"/>
    </row>
    <row r="9" spans="1:6" ht="15.75">
      <c r="A9" s="42" t="s">
        <v>35</v>
      </c>
      <c r="B9" s="42"/>
      <c r="C9" s="42"/>
      <c r="D9" s="42"/>
      <c r="E9" s="42"/>
      <c r="F9" s="42"/>
    </row>
    <row r="10" spans="1:5" ht="15.75">
      <c r="A10" s="9"/>
      <c r="B10" s="9"/>
      <c r="C10" s="9"/>
      <c r="D10" s="23"/>
      <c r="E10" s="9"/>
    </row>
    <row r="11" spans="1:6" s="36" customFormat="1" ht="31.5" customHeight="1">
      <c r="A11" s="35" t="s">
        <v>0</v>
      </c>
      <c r="B11" s="35" t="s">
        <v>1</v>
      </c>
      <c r="C11" s="35" t="s">
        <v>28</v>
      </c>
      <c r="D11" s="10" t="s">
        <v>38</v>
      </c>
      <c r="E11" s="10" t="s">
        <v>39</v>
      </c>
      <c r="F11" s="10" t="s">
        <v>40</v>
      </c>
    </row>
    <row r="12" spans="1:6" ht="15.75">
      <c r="A12" s="10">
        <v>1</v>
      </c>
      <c r="B12" s="10">
        <v>2</v>
      </c>
      <c r="C12" s="10">
        <v>3</v>
      </c>
      <c r="D12" s="10">
        <v>4</v>
      </c>
      <c r="E12" s="16">
        <v>5</v>
      </c>
      <c r="F12" s="37">
        <v>6</v>
      </c>
    </row>
    <row r="13" spans="1:6" ht="15.75">
      <c r="A13" s="10">
        <v>1</v>
      </c>
      <c r="B13" s="13" t="s">
        <v>5</v>
      </c>
      <c r="C13" s="10" t="s">
        <v>19</v>
      </c>
      <c r="D13" s="11">
        <v>1.05</v>
      </c>
      <c r="E13" s="11">
        <v>1.05</v>
      </c>
      <c r="F13" s="11">
        <v>1.05</v>
      </c>
    </row>
    <row r="14" spans="1:6" ht="15.75">
      <c r="A14" s="16">
        <f>A13+1</f>
        <v>2</v>
      </c>
      <c r="B14" s="18" t="s">
        <v>6</v>
      </c>
      <c r="C14" s="16" t="s">
        <v>19</v>
      </c>
      <c r="D14" s="17">
        <v>3.85</v>
      </c>
      <c r="E14" s="17">
        <v>3.85</v>
      </c>
      <c r="F14" s="17">
        <v>3.85</v>
      </c>
    </row>
    <row r="15" spans="1:6" ht="15.75">
      <c r="A15" s="10">
        <f aca="true" t="shared" si="0" ref="A15:A20">A14+1</f>
        <v>3</v>
      </c>
      <c r="B15" s="19" t="s">
        <v>7</v>
      </c>
      <c r="C15" s="10" t="s">
        <v>19</v>
      </c>
      <c r="D15" s="11">
        <f>D14*0.086</f>
        <v>0.3311</v>
      </c>
      <c r="E15" s="11">
        <f>E14*0.086</f>
        <v>0.3311</v>
      </c>
      <c r="F15" s="11">
        <f>F14*0.086</f>
        <v>0.3311</v>
      </c>
    </row>
    <row r="16" spans="1:6" ht="15.75">
      <c r="A16" s="16">
        <f t="shared" si="0"/>
        <v>4</v>
      </c>
      <c r="B16" s="18" t="s">
        <v>23</v>
      </c>
      <c r="C16" s="16" t="s">
        <v>19</v>
      </c>
      <c r="D16" s="17">
        <f>(D14+D15)*0.202</f>
        <v>0.8445822000000001</v>
      </c>
      <c r="E16" s="17">
        <f>(E14+E15)*0.202</f>
        <v>0.8445822000000001</v>
      </c>
      <c r="F16" s="17">
        <f>(F14+F15)*0.202</f>
        <v>0.8445822000000001</v>
      </c>
    </row>
    <row r="17" spans="1:6" ht="15.75">
      <c r="A17" s="10">
        <f t="shared" si="0"/>
        <v>5</v>
      </c>
      <c r="B17" s="13" t="s">
        <v>8</v>
      </c>
      <c r="C17" s="10" t="s">
        <v>19</v>
      </c>
      <c r="D17" s="11">
        <v>1.9</v>
      </c>
      <c r="E17" s="11">
        <v>1.9</v>
      </c>
      <c r="F17" s="11">
        <v>1.9</v>
      </c>
    </row>
    <row r="18" spans="1:6" ht="15.75">
      <c r="A18" s="10">
        <f t="shared" si="0"/>
        <v>6</v>
      </c>
      <c r="B18" s="13" t="s">
        <v>22</v>
      </c>
      <c r="C18" s="10" t="s">
        <v>19</v>
      </c>
      <c r="D18" s="11">
        <f>SUM(D13:D17)</f>
        <v>7.975682200000001</v>
      </c>
      <c r="E18" s="11">
        <f>SUM(E13:E17)</f>
        <v>7.975682200000001</v>
      </c>
      <c r="F18" s="11">
        <f>SUM(F13:F17)</f>
        <v>7.975682200000001</v>
      </c>
    </row>
    <row r="19" spans="1:6" ht="15.75">
      <c r="A19" s="10">
        <f t="shared" si="0"/>
        <v>7</v>
      </c>
      <c r="B19" s="13" t="s">
        <v>10</v>
      </c>
      <c r="C19" s="10" t="s">
        <v>19</v>
      </c>
      <c r="D19" s="11">
        <f>D18*0.5</f>
        <v>3.9878411000000007</v>
      </c>
      <c r="E19" s="11">
        <f>E18*0.5</f>
        <v>3.9878411000000007</v>
      </c>
      <c r="F19" s="11">
        <f>F18*0.5</f>
        <v>3.9878411000000007</v>
      </c>
    </row>
    <row r="20" spans="1:6" ht="15.75">
      <c r="A20" s="10">
        <f t="shared" si="0"/>
        <v>8</v>
      </c>
      <c r="B20" s="13" t="s">
        <v>11</v>
      </c>
      <c r="C20" s="10" t="s">
        <v>19</v>
      </c>
      <c r="D20" s="11">
        <f>D18+D19</f>
        <v>11.963523300000002</v>
      </c>
      <c r="E20" s="11">
        <f>E18+E19</f>
        <v>11.963523300000002</v>
      </c>
      <c r="F20" s="11">
        <f>F18+F19</f>
        <v>11.963523300000002</v>
      </c>
    </row>
    <row r="21" spans="1:6" ht="15.75">
      <c r="A21" s="16">
        <v>9</v>
      </c>
      <c r="B21" s="20" t="s">
        <v>12</v>
      </c>
      <c r="C21" s="16" t="s">
        <v>19</v>
      </c>
      <c r="D21" s="17">
        <v>12</v>
      </c>
      <c r="E21" s="17">
        <v>12</v>
      </c>
      <c r="F21" s="17">
        <v>12</v>
      </c>
    </row>
    <row r="22" spans="1:5" ht="15.75">
      <c r="A22" s="9"/>
      <c r="B22" s="9"/>
      <c r="C22" s="9"/>
      <c r="D22" s="9"/>
      <c r="E22" s="9"/>
    </row>
    <row r="23" spans="1:5" ht="15.75">
      <c r="A23" s="9"/>
      <c r="B23" s="9"/>
      <c r="C23" s="9"/>
      <c r="D23" s="9"/>
      <c r="E23" s="9"/>
    </row>
    <row r="24" spans="1:5" ht="15.75">
      <c r="A24" s="43" t="s">
        <v>46</v>
      </c>
      <c r="B24" s="43"/>
      <c r="C24" s="43"/>
      <c r="D24" s="43"/>
      <c r="E24" s="43"/>
    </row>
    <row r="34" spans="2:15" s="27" customFormat="1" ht="15">
      <c r="B34" s="41"/>
      <c r="C34" s="41"/>
      <c r="D34" s="41"/>
      <c r="O34" s="30"/>
    </row>
    <row r="35" spans="2:15" s="27" customFormat="1" ht="15">
      <c r="B35" s="41"/>
      <c r="C35" s="41"/>
      <c r="D35" s="41"/>
      <c r="O35" s="30"/>
    </row>
    <row r="36" spans="2:15" s="27" customFormat="1" ht="15">
      <c r="B36" s="41"/>
      <c r="C36" s="41"/>
      <c r="D36" s="41"/>
      <c r="O36" s="30"/>
    </row>
    <row r="37" spans="2:15" s="27" customFormat="1" ht="15">
      <c r="B37" s="41"/>
      <c r="C37" s="41"/>
      <c r="D37" s="41"/>
      <c r="O37" s="30"/>
    </row>
  </sheetData>
  <sheetProtection/>
  <mergeCells count="8">
    <mergeCell ref="B35:D35"/>
    <mergeCell ref="B36:D36"/>
    <mergeCell ref="B37:D37"/>
    <mergeCell ref="A7:F7"/>
    <mergeCell ref="A8:F8"/>
    <mergeCell ref="A9:F9"/>
    <mergeCell ref="A24:E24"/>
    <mergeCell ref="B34:D3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2014-10-27T11:22:03Z</dcterms:modified>
  <cp:category/>
  <cp:version/>
  <cp:contentType/>
  <cp:contentStatus/>
</cp:coreProperties>
</file>